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2285" windowHeight="6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'Sheet1'!$A$1:$G$67</definedName>
  </definedNames>
  <calcPr fullCalcOnLoad="1"/>
</workbook>
</file>

<file path=xl/comments1.xml><?xml version="1.0" encoding="utf-8"?>
<comments xmlns="http://schemas.openxmlformats.org/spreadsheetml/2006/main">
  <authors>
    <author>tim</author>
  </authors>
  <commentList>
    <comment ref="B20" authorId="0">
      <text>
        <r>
          <rPr>
            <b/>
            <sz val="8"/>
            <rFont val="Tahoma"/>
            <family val="2"/>
          </rPr>
          <t>tim:</t>
        </r>
        <r>
          <rPr>
            <sz val="8"/>
            <rFont val="Tahoma"/>
            <family val="2"/>
          </rPr>
          <t xml:space="preserve">
UAB EA/RE TRAINEE
UAB EA/RE TRAINEE IT
UAB EA/RE FS TRAINEE
UAB IN PDF 20 S/F </t>
        </r>
      </text>
    </comment>
    <comment ref="B21" authorId="0">
      <text>
        <r>
          <rPr>
            <b/>
            <sz val="8"/>
            <rFont val="Tahoma"/>
            <family val="2"/>
          </rPr>
          <t>tim:</t>
        </r>
        <r>
          <rPr>
            <sz val="8"/>
            <rFont val="Tahoma"/>
            <family val="2"/>
          </rPr>
          <t xml:space="preserve">
UAB EA/RE FS WORK
UAB EA/RE FS RECUR WK
</t>
        </r>
      </text>
    </comment>
    <comment ref="B22" authorId="0">
      <text>
        <r>
          <rPr>
            <b/>
            <sz val="8"/>
            <rFont val="Tahoma"/>
            <family val="2"/>
          </rPr>
          <t>tim:</t>
        </r>
        <r>
          <rPr>
            <sz val="8"/>
            <rFont val="Tahoma"/>
            <family val="2"/>
          </rPr>
          <t xml:space="preserve">
UAB NRA IC
UAB RE NRA IC
UAB EA/RE FS IC</t>
        </r>
      </text>
    </comment>
    <comment ref="B60" authorId="0">
      <text>
        <r>
          <rPr>
            <b/>
            <sz val="8"/>
            <rFont val="Tahoma"/>
            <family val="2"/>
          </rPr>
          <t>tim:</t>
        </r>
        <r>
          <rPr>
            <sz val="8"/>
            <rFont val="Tahoma"/>
            <family val="2"/>
          </rPr>
          <t xml:space="preserve">
Balances:
UAB_NRA_17
UAB_NRA_18
UAB_NRA_19</t>
        </r>
      </text>
    </comment>
    <comment ref="B63" authorId="0">
      <text>
        <r>
          <rPr>
            <b/>
            <sz val="8"/>
            <rFont val="Tahoma"/>
            <family val="2"/>
          </rPr>
          <t>tim:</t>
        </r>
        <r>
          <rPr>
            <sz val="8"/>
            <rFont val="Tahoma"/>
            <family val="2"/>
          </rPr>
          <t xml:space="preserve">
From Box 14</t>
        </r>
      </text>
    </comment>
    <comment ref="C8" authorId="0">
      <text>
        <r>
          <rPr>
            <b/>
            <sz val="8"/>
            <rFont val="Tahoma"/>
            <family val="2"/>
          </rPr>
          <t>tim:</t>
        </r>
        <r>
          <rPr>
            <sz val="8"/>
            <rFont val="Tahoma"/>
            <family val="2"/>
          </rPr>
          <t xml:space="preserve">
This element is also in the Gross Pay but is being noted so it can be subtracted and added to the correct taxable earnings.</t>
        </r>
      </text>
    </comment>
    <comment ref="C7" authorId="0">
      <text>
        <r>
          <rPr>
            <b/>
            <sz val="8"/>
            <rFont val="Tahoma"/>
            <family val="2"/>
          </rPr>
          <t>tim:</t>
        </r>
        <r>
          <rPr>
            <sz val="8"/>
            <rFont val="Tahoma"/>
            <family val="2"/>
          </rPr>
          <t xml:space="preserve">
This element is also in the Gross Pay but is being noted so it can be subtracted and added to the correct taxable earnings.</t>
        </r>
      </text>
    </comment>
  </commentList>
</comments>
</file>

<file path=xl/sharedStrings.xml><?xml version="1.0" encoding="utf-8"?>
<sst xmlns="http://schemas.openxmlformats.org/spreadsheetml/2006/main" count="77" uniqueCount="58">
  <si>
    <t>Assignment 1</t>
  </si>
  <si>
    <t>Assignment 2</t>
  </si>
  <si>
    <t>Assignment 3</t>
  </si>
  <si>
    <t>Assignment 4</t>
  </si>
  <si>
    <t>Year to Date Gross Pay:</t>
  </si>
  <si>
    <t>Total</t>
  </si>
  <si>
    <t>County Taxable:</t>
  </si>
  <si>
    <t>Minus:</t>
  </si>
  <si>
    <t>Excess Insurance</t>
  </si>
  <si>
    <t>Minus Refunds:</t>
  </si>
  <si>
    <t>Healthcare</t>
  </si>
  <si>
    <t>Dental</t>
  </si>
  <si>
    <t>Health Flex</t>
  </si>
  <si>
    <t>Dependent Flex</t>
  </si>
  <si>
    <t>City Taxable:</t>
  </si>
  <si>
    <t>Parking</t>
  </si>
  <si>
    <t>FICA Taxable:</t>
  </si>
  <si>
    <t>State Taxable:</t>
  </si>
  <si>
    <t>Federal Taxable:</t>
  </si>
  <si>
    <t>Adjusted Gross Pay:</t>
  </si>
  <si>
    <t xml:space="preserve"> </t>
  </si>
  <si>
    <t>Box 1 Federal</t>
  </si>
  <si>
    <t>Box 3 SS</t>
  </si>
  <si>
    <t>Box 5 Medicare</t>
  </si>
  <si>
    <t>Box 12 C Excess</t>
  </si>
  <si>
    <t>Box 16 State</t>
  </si>
  <si>
    <t>Employee Name:</t>
  </si>
  <si>
    <t>Employee ID:</t>
  </si>
  <si>
    <t>Foreign Sourced Income</t>
  </si>
  <si>
    <t>Independent Contractor</t>
  </si>
  <si>
    <t>Minus Other:</t>
  </si>
  <si>
    <t>Trainee</t>
  </si>
  <si>
    <t>1042 S Income</t>
  </si>
  <si>
    <t>Misc Benefit Plan</t>
  </si>
  <si>
    <t>Add:</t>
  </si>
  <si>
    <t>Meals</t>
  </si>
  <si>
    <t>Box 14 Meals</t>
  </si>
  <si>
    <t>Self Service Payslip:</t>
  </si>
  <si>
    <t>Grad Ed Assist:</t>
  </si>
  <si>
    <t>Grad Ed Assist</t>
  </si>
  <si>
    <t>County Gross:</t>
  </si>
  <si>
    <t>Box 18 Bham</t>
  </si>
  <si>
    <t>Box 18 Jefferson</t>
  </si>
  <si>
    <t>Vision</t>
  </si>
  <si>
    <t>Severance Pay:</t>
  </si>
  <si>
    <t>Box 14 Ex Sev</t>
  </si>
  <si>
    <t>Ex Sev up to $25,000.00</t>
  </si>
  <si>
    <t>*403(b) Matched</t>
  </si>
  <si>
    <t>*403(b) Unmatched</t>
  </si>
  <si>
    <t>Box 12 E 403(b)</t>
  </si>
  <si>
    <t>Box 12 G 457(b)</t>
  </si>
  <si>
    <t>TRS, 403(b) and 457(b)</t>
  </si>
  <si>
    <t>*RSA-1 457(b)</t>
  </si>
  <si>
    <t>*TRS 401(a)</t>
  </si>
  <si>
    <t>W-2 Balancing Worksheet</t>
  </si>
  <si>
    <t>Box 12 W HSA</t>
  </si>
  <si>
    <t>HSA</t>
  </si>
  <si>
    <t xml:space="preserve">  SS Cap is $127,200.00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</si>
</sst>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7"/>
      <name val="Arial"/>
      <family val="2"/>
    </font>
    <font>
      <sz val="10"/>
      <color indexed="27"/>
      <name val="Arial"/>
      <family val="2"/>
    </font>
    <font>
      <b/>
      <sz val="10"/>
      <color indexed="2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CFFFF"/>
      <name val="Arial"/>
      <family val="2"/>
    </font>
    <font>
      <sz val="10"/>
      <color rgb="FFCCFFFF"/>
      <name val="Arial"/>
      <family val="2"/>
    </font>
    <font>
      <b/>
      <sz val="10"/>
      <color rgb="FFCCFFFF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0" fontId="3" fillId="33" borderId="0" xfId="0" applyFont="1" applyFill="1" applyAlignment="1">
      <alignment/>
    </xf>
    <xf numFmtId="44" fontId="3" fillId="33" borderId="0" xfId="44" applyFont="1" applyFill="1" applyAlignment="1">
      <alignment/>
    </xf>
    <xf numFmtId="0" fontId="0" fillId="34" borderId="0" xfId="0" applyFill="1" applyAlignment="1">
      <alignment/>
    </xf>
    <xf numFmtId="0" fontId="2" fillId="33" borderId="0" xfId="0" applyFont="1" applyFill="1" applyAlignment="1">
      <alignment/>
    </xf>
    <xf numFmtId="44" fontId="3" fillId="35" borderId="0" xfId="44" applyFont="1" applyFill="1" applyAlignment="1">
      <alignment/>
    </xf>
    <xf numFmtId="44" fontId="0" fillId="36" borderId="10" xfId="44" applyFont="1" applyFill="1" applyBorder="1" applyAlignment="1" applyProtection="1">
      <alignment/>
      <protection locked="0"/>
    </xf>
    <xf numFmtId="44" fontId="0" fillId="36" borderId="11" xfId="44" applyFont="1" applyFill="1" applyBorder="1" applyAlignment="1" applyProtection="1">
      <alignment/>
      <protection locked="0"/>
    </xf>
    <xf numFmtId="44" fontId="0" fillId="36" borderId="0" xfId="44" applyFont="1" applyFill="1" applyAlignment="1" applyProtection="1">
      <alignment/>
      <protection locked="0"/>
    </xf>
    <xf numFmtId="0" fontId="2" fillId="37" borderId="0" xfId="0" applyFont="1" applyFill="1" applyAlignment="1">
      <alignment/>
    </xf>
    <xf numFmtId="44" fontId="2" fillId="37" borderId="0" xfId="0" applyNumberFormat="1" applyFont="1" applyFill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Alignment="1">
      <alignment horizontal="right"/>
    </xf>
    <xf numFmtId="44" fontId="0" fillId="36" borderId="0" xfId="44" applyFont="1" applyFill="1" applyBorder="1" applyAlignment="1" applyProtection="1">
      <alignment/>
      <protection locked="0"/>
    </xf>
    <xf numFmtId="0" fontId="0" fillId="38" borderId="10" xfId="0" applyFill="1" applyBorder="1" applyAlignment="1" applyProtection="1">
      <alignment/>
      <protection locked="0"/>
    </xf>
    <xf numFmtId="0" fontId="0" fillId="38" borderId="11" xfId="0" applyFill="1" applyBorder="1" applyAlignment="1" applyProtection="1">
      <alignment/>
      <protection locked="0"/>
    </xf>
    <xf numFmtId="0" fontId="2" fillId="39" borderId="0" xfId="0" applyFont="1" applyFill="1" applyAlignment="1">
      <alignment/>
    </xf>
    <xf numFmtId="0" fontId="0" fillId="39" borderId="0" xfId="0" applyFont="1" applyFill="1" applyAlignment="1">
      <alignment/>
    </xf>
    <xf numFmtId="44" fontId="0" fillId="33" borderId="10" xfId="44" applyFont="1" applyFill="1" applyBorder="1" applyAlignment="1">
      <alignment/>
    </xf>
    <xf numFmtId="0" fontId="0" fillId="34" borderId="12" xfId="0" applyFill="1" applyBorder="1" applyAlignment="1" applyProtection="1">
      <alignment/>
      <protection locked="0"/>
    </xf>
    <xf numFmtId="44" fontId="2" fillId="37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0" fontId="44" fillId="40" borderId="0" xfId="0" applyFont="1" applyFill="1" applyAlignment="1">
      <alignment/>
    </xf>
    <xf numFmtId="44" fontId="45" fillId="40" borderId="0" xfId="44" applyFont="1" applyFill="1" applyAlignment="1">
      <alignment/>
    </xf>
    <xf numFmtId="0" fontId="45" fillId="40" borderId="0" xfId="0" applyFont="1" applyFill="1" applyAlignment="1">
      <alignment/>
    </xf>
    <xf numFmtId="44" fontId="44" fillId="40" borderId="0" xfId="44" applyFont="1" applyFill="1" applyAlignment="1">
      <alignment/>
    </xf>
    <xf numFmtId="0" fontId="0" fillId="40" borderId="0" xfId="0" applyFill="1" applyAlignment="1">
      <alignment/>
    </xf>
    <xf numFmtId="44" fontId="45" fillId="40" borderId="0" xfId="44" applyFont="1" applyFill="1" applyBorder="1" applyAlignment="1">
      <alignment/>
    </xf>
    <xf numFmtId="0" fontId="46" fillId="40" borderId="0" xfId="0" applyFont="1" applyFill="1" applyAlignment="1">
      <alignment/>
    </xf>
    <xf numFmtId="44" fontId="46" fillId="40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5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19050</xdr:rowOff>
    </xdr:from>
    <xdr:to>
      <xdr:col>6</xdr:col>
      <xdr:colOff>38100</xdr:colOff>
      <xdr:row>7</xdr:row>
      <xdr:rowOff>57150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00075"/>
          <a:ext cx="3086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4.8515625" style="0" bestFit="1" customWidth="1"/>
    <col min="2" max="2" width="23.57421875" style="0" bestFit="1" customWidth="1"/>
    <col min="3" max="3" width="15.57421875" style="0" bestFit="1" customWidth="1"/>
    <col min="5" max="5" width="21.7109375" style="0" bestFit="1" customWidth="1"/>
    <col min="6" max="6" width="24.140625" style="0" customWidth="1"/>
  </cols>
  <sheetData>
    <row r="1" spans="1:7" ht="20.25">
      <c r="A1" s="34" t="s">
        <v>54</v>
      </c>
      <c r="B1" s="34"/>
      <c r="C1" s="34"/>
      <c r="D1" s="34"/>
      <c r="E1" s="34"/>
      <c r="F1" s="34"/>
      <c r="G1" s="5"/>
    </row>
    <row r="2" spans="1:7" ht="12.75">
      <c r="A2" s="5" t="s">
        <v>26</v>
      </c>
      <c r="B2" s="22"/>
      <c r="C2" s="15" t="s">
        <v>27</v>
      </c>
      <c r="D2" s="22"/>
      <c r="E2" s="5"/>
      <c r="F2" s="5"/>
      <c r="G2" s="5"/>
    </row>
    <row r="3" spans="1:7" ht="12.75">
      <c r="A3" s="1" t="s">
        <v>0</v>
      </c>
      <c r="B3" s="1" t="s">
        <v>4</v>
      </c>
      <c r="C3" s="8">
        <v>0</v>
      </c>
      <c r="D3" s="1"/>
      <c r="E3" s="1" t="s">
        <v>37</v>
      </c>
      <c r="F3" s="1"/>
      <c r="G3" s="1"/>
    </row>
    <row r="4" spans="1:7" ht="12.75">
      <c r="A4" s="1" t="s">
        <v>1</v>
      </c>
      <c r="B4" s="1" t="s">
        <v>4</v>
      </c>
      <c r="C4" s="8">
        <v>0</v>
      </c>
      <c r="D4" s="1"/>
      <c r="E4" s="1"/>
      <c r="F4" s="1"/>
      <c r="G4" s="1"/>
    </row>
    <row r="5" spans="1:7" ht="12.75">
      <c r="A5" s="1" t="s">
        <v>2</v>
      </c>
      <c r="B5" s="1" t="s">
        <v>4</v>
      </c>
      <c r="C5" s="8">
        <v>0</v>
      </c>
      <c r="D5" s="1"/>
      <c r="E5" s="1"/>
      <c r="F5" s="1"/>
      <c r="G5" s="1"/>
    </row>
    <row r="6" spans="1:7" ht="12.75">
      <c r="A6" s="1" t="s">
        <v>3</v>
      </c>
      <c r="B6" s="1" t="s">
        <v>4</v>
      </c>
      <c r="C6" s="8">
        <v>0</v>
      </c>
      <c r="D6" s="1"/>
      <c r="E6" s="1"/>
      <c r="F6" s="1"/>
      <c r="G6" s="1"/>
    </row>
    <row r="7" spans="1:7" ht="12.75">
      <c r="A7" s="1" t="s">
        <v>20</v>
      </c>
      <c r="B7" s="6" t="s">
        <v>44</v>
      </c>
      <c r="C7" s="8">
        <v>0</v>
      </c>
      <c r="D7" s="1"/>
      <c r="E7" s="1"/>
      <c r="F7" s="1"/>
      <c r="G7" s="1"/>
    </row>
    <row r="8" spans="1:7" ht="12.75">
      <c r="A8" s="1"/>
      <c r="B8" s="19" t="s">
        <v>38</v>
      </c>
      <c r="C8" s="8">
        <v>0</v>
      </c>
      <c r="D8" s="1"/>
      <c r="E8" s="1"/>
      <c r="F8" s="1"/>
      <c r="G8" s="1"/>
    </row>
    <row r="9" spans="1:7" ht="15.75">
      <c r="A9" s="1"/>
      <c r="B9" s="1"/>
      <c r="C9" s="2"/>
      <c r="D9" s="1"/>
      <c r="E9" s="25" t="s">
        <v>40</v>
      </c>
      <c r="F9" s="26">
        <f>+C24</f>
        <v>0</v>
      </c>
      <c r="G9" s="1"/>
    </row>
    <row r="10" spans="1:7" ht="15.75">
      <c r="A10" s="1"/>
      <c r="B10" s="3" t="s">
        <v>5</v>
      </c>
      <c r="C10" s="4">
        <f>SUM(C3:C6)</f>
        <v>0</v>
      </c>
      <c r="D10" s="1"/>
      <c r="E10" s="27" t="s">
        <v>7</v>
      </c>
      <c r="F10" s="26"/>
      <c r="G10" s="1"/>
    </row>
    <row r="11" spans="1:7" ht="12.75">
      <c r="A11" s="1"/>
      <c r="B11" s="1"/>
      <c r="C11" s="2"/>
      <c r="D11" s="1"/>
      <c r="E11" s="33" t="s">
        <v>8</v>
      </c>
      <c r="F11" s="8">
        <v>0</v>
      </c>
      <c r="G11" s="1"/>
    </row>
    <row r="12" spans="1:7" ht="12.75">
      <c r="A12" s="1"/>
      <c r="B12" s="1" t="s">
        <v>9</v>
      </c>
      <c r="C12" s="2"/>
      <c r="D12" s="1"/>
      <c r="E12" s="27" t="s">
        <v>35</v>
      </c>
      <c r="F12" s="30">
        <f>+C29</f>
        <v>0</v>
      </c>
      <c r="G12" s="1"/>
    </row>
    <row r="13" spans="1:7" ht="12.75">
      <c r="A13" s="1"/>
      <c r="B13" s="17"/>
      <c r="C13" s="8">
        <v>0</v>
      </c>
      <c r="D13" s="1"/>
      <c r="E13" s="27" t="s">
        <v>39</v>
      </c>
      <c r="F13" s="30">
        <f>+C8</f>
        <v>0</v>
      </c>
      <c r="G13" s="1"/>
    </row>
    <row r="14" spans="1:7" ht="12.75">
      <c r="A14" s="1"/>
      <c r="B14" s="18"/>
      <c r="C14" s="9">
        <v>0</v>
      </c>
      <c r="D14" s="1"/>
      <c r="E14" s="27" t="s">
        <v>46</v>
      </c>
      <c r="F14" s="30">
        <f>IF(C7&gt;25000,25000,C7)</f>
        <v>0</v>
      </c>
      <c r="G14" s="1"/>
    </row>
    <row r="15" spans="1:7" ht="12.75">
      <c r="A15" s="1"/>
      <c r="B15" s="18"/>
      <c r="C15" s="9">
        <v>0</v>
      </c>
      <c r="D15" s="1"/>
      <c r="E15" s="27" t="s">
        <v>51</v>
      </c>
      <c r="F15" s="26">
        <f>SUM(C49:C51,C57:C57)</f>
        <v>0</v>
      </c>
      <c r="G15" s="1"/>
    </row>
    <row r="16" spans="1:7" ht="15.75">
      <c r="A16" s="1"/>
      <c r="B16" s="18"/>
      <c r="C16" s="9">
        <v>0</v>
      </c>
      <c r="D16" s="1"/>
      <c r="E16" s="25" t="s">
        <v>6</v>
      </c>
      <c r="F16" s="28">
        <f>+F9-SUM(F11:F15)</f>
        <v>0</v>
      </c>
      <c r="G16" s="1"/>
    </row>
    <row r="17" spans="1:7" ht="12.75">
      <c r="A17" s="13"/>
      <c r="B17" s="18"/>
      <c r="C17" s="9">
        <v>0</v>
      </c>
      <c r="D17" s="13"/>
      <c r="E17" s="29"/>
      <c r="F17" s="29"/>
      <c r="G17" s="1"/>
    </row>
    <row r="18" spans="1:7" ht="12.75">
      <c r="A18" s="13"/>
      <c r="B18" s="13"/>
      <c r="C18" s="13"/>
      <c r="D18" s="13"/>
      <c r="E18" s="1"/>
      <c r="F18" s="1"/>
      <c r="G18" s="1"/>
    </row>
    <row r="19" spans="1:7" ht="12.75">
      <c r="A19" s="13"/>
      <c r="B19" s="13" t="s">
        <v>30</v>
      </c>
      <c r="C19" s="14"/>
      <c r="D19" s="13"/>
      <c r="E19" s="11" t="s">
        <v>21</v>
      </c>
      <c r="F19" s="12">
        <f>+C67</f>
        <v>0</v>
      </c>
      <c r="G19" s="1"/>
    </row>
    <row r="20" spans="1:7" ht="12.75">
      <c r="A20" s="13"/>
      <c r="B20" s="13" t="s">
        <v>31</v>
      </c>
      <c r="C20" s="8">
        <v>0</v>
      </c>
      <c r="D20" s="13"/>
      <c r="E20" s="11" t="s">
        <v>22</v>
      </c>
      <c r="F20" s="23">
        <f>IF(C46&lt;127200,C46,"127,200.00")</f>
        <v>0</v>
      </c>
      <c r="G20" s="1"/>
    </row>
    <row r="21" spans="1:7" ht="12.75">
      <c r="A21" s="13"/>
      <c r="B21" s="13" t="s">
        <v>28</v>
      </c>
      <c r="C21" s="9">
        <v>0</v>
      </c>
      <c r="D21" s="13"/>
      <c r="E21" s="11" t="s">
        <v>23</v>
      </c>
      <c r="F21" s="12">
        <f>+C46</f>
        <v>0</v>
      </c>
      <c r="G21" s="1"/>
    </row>
    <row r="22" spans="1:7" ht="12.75">
      <c r="A22" s="13"/>
      <c r="B22" s="13" t="s">
        <v>29</v>
      </c>
      <c r="C22" s="9">
        <v>0</v>
      </c>
      <c r="D22" s="13"/>
      <c r="E22" s="11" t="s">
        <v>24</v>
      </c>
      <c r="F22" s="12">
        <f>+F11</f>
        <v>0</v>
      </c>
      <c r="G22" s="1"/>
    </row>
    <row r="23" spans="1:7" ht="12.75">
      <c r="A23" s="13"/>
      <c r="B23" s="13"/>
      <c r="C23" s="13"/>
      <c r="D23" s="13"/>
      <c r="E23" s="11" t="s">
        <v>49</v>
      </c>
      <c r="F23" s="12">
        <f>SUM(C49:C50)</f>
        <v>0</v>
      </c>
      <c r="G23" s="1"/>
    </row>
    <row r="24" spans="1:7" ht="15.75">
      <c r="A24" s="13"/>
      <c r="B24" s="3" t="s">
        <v>19</v>
      </c>
      <c r="C24" s="4">
        <f>+C10-SUM(C13:C23)</f>
        <v>0</v>
      </c>
      <c r="D24" s="1"/>
      <c r="E24" s="11" t="s">
        <v>50</v>
      </c>
      <c r="F24" s="12">
        <f>+C51</f>
        <v>0</v>
      </c>
      <c r="G24" s="1"/>
    </row>
    <row r="25" spans="1:7" ht="12.75">
      <c r="A25" s="13"/>
      <c r="B25" s="1"/>
      <c r="C25" s="2"/>
      <c r="D25" s="1"/>
      <c r="E25" s="11" t="s">
        <v>55</v>
      </c>
      <c r="F25" s="12">
        <f>+C35</f>
        <v>0</v>
      </c>
      <c r="G25" s="1"/>
    </row>
    <row r="26" spans="1:7" ht="12.75">
      <c r="A26" s="13"/>
      <c r="B26" s="1" t="s">
        <v>7</v>
      </c>
      <c r="C26" s="2"/>
      <c r="D26" s="1"/>
      <c r="E26" s="11" t="s">
        <v>36</v>
      </c>
      <c r="F26" s="12">
        <f>+C29</f>
        <v>0</v>
      </c>
      <c r="G26" s="1"/>
    </row>
    <row r="27" spans="1:7" ht="12.75">
      <c r="A27" s="13"/>
      <c r="B27" s="20" t="s">
        <v>46</v>
      </c>
      <c r="C27" s="2">
        <f>IF(C7&gt;25000,25000,C7)</f>
        <v>0</v>
      </c>
      <c r="D27" s="1"/>
      <c r="E27" s="11" t="s">
        <v>45</v>
      </c>
      <c r="F27" s="12">
        <f>+C7</f>
        <v>0</v>
      </c>
      <c r="G27" s="1"/>
    </row>
    <row r="28" spans="1:7" ht="12.75">
      <c r="A28" s="13"/>
      <c r="B28" s="20" t="s">
        <v>39</v>
      </c>
      <c r="C28" s="2">
        <f>+C8</f>
        <v>0</v>
      </c>
      <c r="D28" s="1"/>
      <c r="E28" s="11" t="s">
        <v>25</v>
      </c>
      <c r="F28" s="12">
        <f>+C54</f>
        <v>0</v>
      </c>
      <c r="G28" s="1"/>
    </row>
    <row r="29" spans="1:7" ht="12.75">
      <c r="A29" s="13"/>
      <c r="B29" s="20" t="s">
        <v>35</v>
      </c>
      <c r="C29" s="8">
        <v>0</v>
      </c>
      <c r="D29" s="1"/>
      <c r="E29" s="11" t="s">
        <v>41</v>
      </c>
      <c r="F29" s="12">
        <f>+C38</f>
        <v>0</v>
      </c>
      <c r="G29" s="1"/>
    </row>
    <row r="30" spans="1:7" ht="12.75">
      <c r="A30" s="13"/>
      <c r="B30" s="1" t="s">
        <v>10</v>
      </c>
      <c r="C30" s="10">
        <v>0</v>
      </c>
      <c r="D30" s="1"/>
      <c r="E30" s="31" t="s">
        <v>42</v>
      </c>
      <c r="F30" s="32">
        <f>+F16</f>
        <v>0</v>
      </c>
      <c r="G30" s="1"/>
    </row>
    <row r="31" spans="1:7" ht="12.75">
      <c r="A31" s="13"/>
      <c r="B31" s="1" t="s">
        <v>11</v>
      </c>
      <c r="C31" s="9">
        <v>0</v>
      </c>
      <c r="D31" s="1"/>
      <c r="E31" s="1"/>
      <c r="F31" s="1"/>
      <c r="G31" s="1"/>
    </row>
    <row r="32" spans="1:7" ht="15" customHeight="1">
      <c r="A32" s="1"/>
      <c r="B32" s="1" t="s">
        <v>43</v>
      </c>
      <c r="C32" s="9">
        <v>0</v>
      </c>
      <c r="D32" s="1"/>
      <c r="E32" s="1"/>
      <c r="F32" s="1"/>
      <c r="G32" s="1"/>
    </row>
    <row r="33" spans="1:7" ht="12.75">
      <c r="A33" s="1"/>
      <c r="B33" s="1" t="s">
        <v>12</v>
      </c>
      <c r="C33" s="9">
        <v>0</v>
      </c>
      <c r="D33" s="1"/>
      <c r="E33" s="1"/>
      <c r="F33" s="1"/>
      <c r="G33" s="1"/>
    </row>
    <row r="34" spans="1:7" ht="12.75">
      <c r="A34" s="1"/>
      <c r="B34" s="1" t="s">
        <v>13</v>
      </c>
      <c r="C34" s="9">
        <v>0</v>
      </c>
      <c r="D34" s="1"/>
      <c r="E34" s="1"/>
      <c r="F34" s="1"/>
      <c r="G34" s="1"/>
    </row>
    <row r="35" spans="1:7" ht="12.75">
      <c r="A35" s="1"/>
      <c r="B35" s="24" t="s">
        <v>56</v>
      </c>
      <c r="C35" s="16">
        <v>0</v>
      </c>
      <c r="D35" s="1"/>
      <c r="E35" s="1"/>
      <c r="F35" s="1"/>
      <c r="G35" s="1"/>
    </row>
    <row r="36" spans="1:7" ht="12.75">
      <c r="A36" s="1"/>
      <c r="B36" s="1" t="s">
        <v>33</v>
      </c>
      <c r="C36" s="9">
        <v>0</v>
      </c>
      <c r="D36" s="1"/>
      <c r="E36" s="1"/>
      <c r="F36" s="1"/>
      <c r="G36" s="1"/>
    </row>
    <row r="37" spans="1:7" ht="12.75">
      <c r="A37" s="1"/>
      <c r="B37" s="1"/>
      <c r="C37" s="2"/>
      <c r="D37" s="1"/>
      <c r="E37" s="1"/>
      <c r="F37" s="1"/>
      <c r="G37" s="1"/>
    </row>
    <row r="38" spans="1:7" ht="15.75">
      <c r="A38" s="1"/>
      <c r="B38" s="3" t="s">
        <v>14</v>
      </c>
      <c r="C38" s="7">
        <f>+C24-SUM(C27:C36)</f>
        <v>0</v>
      </c>
      <c r="D38" s="1"/>
      <c r="E38" s="6" t="s">
        <v>20</v>
      </c>
      <c r="F38" s="6" t="s">
        <v>20</v>
      </c>
      <c r="G38" s="1"/>
    </row>
    <row r="39" spans="1:7" ht="12.75">
      <c r="A39" s="1"/>
      <c r="B39" s="1"/>
      <c r="C39" s="2"/>
      <c r="D39" s="1"/>
      <c r="E39" s="1"/>
      <c r="F39" s="1"/>
      <c r="G39" s="1"/>
    </row>
    <row r="40" spans="1:7" ht="12.75">
      <c r="A40" s="1"/>
      <c r="B40" s="1" t="s">
        <v>7</v>
      </c>
      <c r="C40" s="2"/>
      <c r="D40" s="1"/>
      <c r="E40" s="1"/>
      <c r="F40" s="1"/>
      <c r="G40" s="1"/>
    </row>
    <row r="41" spans="1:7" ht="12.75">
      <c r="A41" s="1"/>
      <c r="B41" s="1" t="s">
        <v>15</v>
      </c>
      <c r="C41" s="8">
        <v>0</v>
      </c>
      <c r="D41" s="1"/>
      <c r="E41" s="1"/>
      <c r="F41" s="1"/>
      <c r="G41" s="1"/>
    </row>
    <row r="42" spans="1:7" ht="12.75">
      <c r="A42" s="1"/>
      <c r="B42" s="1" t="s">
        <v>34</v>
      </c>
      <c r="C42" s="2"/>
      <c r="D42" s="1"/>
      <c r="E42" s="1"/>
      <c r="F42" s="1"/>
      <c r="G42" s="1"/>
    </row>
    <row r="43" spans="1:7" ht="12.75">
      <c r="A43" s="1"/>
      <c r="B43" s="20" t="s">
        <v>46</v>
      </c>
      <c r="C43" s="21">
        <f>IF(C7&gt;25000,25000,C7)</f>
        <v>0</v>
      </c>
      <c r="D43" s="1"/>
      <c r="E43" s="1"/>
      <c r="F43" s="1"/>
      <c r="G43" s="1"/>
    </row>
    <row r="44" spans="1:7" ht="12.75">
      <c r="A44" s="1"/>
      <c r="B44" s="20" t="s">
        <v>39</v>
      </c>
      <c r="C44" s="21">
        <f>+C8</f>
        <v>0</v>
      </c>
      <c r="D44" s="1"/>
      <c r="E44" s="1"/>
      <c r="F44" s="1"/>
      <c r="G44" s="1"/>
    </row>
    <row r="45" spans="1:7" ht="12.75">
      <c r="A45" s="1"/>
      <c r="B45" s="1"/>
      <c r="C45" s="2"/>
      <c r="D45" s="24" t="s">
        <v>57</v>
      </c>
      <c r="E45" s="1"/>
      <c r="F45" s="1"/>
      <c r="G45" s="1"/>
    </row>
    <row r="46" spans="1:7" ht="15.75">
      <c r="A46" s="1"/>
      <c r="B46" s="3" t="s">
        <v>16</v>
      </c>
      <c r="C46" s="7">
        <f>+C38-C41+C43+C44</f>
        <v>0</v>
      </c>
      <c r="D46" s="1"/>
      <c r="E46" s="1"/>
      <c r="F46" s="1"/>
      <c r="G46" s="1"/>
    </row>
    <row r="47" spans="1:7" ht="12.75">
      <c r="A47" s="1"/>
      <c r="B47" s="1"/>
      <c r="C47" s="2"/>
      <c r="D47" s="1"/>
      <c r="E47" s="1"/>
      <c r="F47" s="1"/>
      <c r="G47" s="1"/>
    </row>
    <row r="48" spans="1:7" ht="12.75">
      <c r="A48" s="1"/>
      <c r="B48" s="1" t="s">
        <v>7</v>
      </c>
      <c r="C48" s="2"/>
      <c r="D48" s="1"/>
      <c r="E48" s="1"/>
      <c r="F48" s="1"/>
      <c r="G48" s="1"/>
    </row>
    <row r="49" spans="1:7" ht="12.75">
      <c r="A49" s="1"/>
      <c r="B49" s="24" t="s">
        <v>47</v>
      </c>
      <c r="C49" s="8">
        <v>0</v>
      </c>
      <c r="D49" s="1"/>
      <c r="E49" s="1"/>
      <c r="F49" s="1"/>
      <c r="G49" s="1"/>
    </row>
    <row r="50" spans="1:7" ht="12.75">
      <c r="A50" s="1"/>
      <c r="B50" s="24" t="s">
        <v>48</v>
      </c>
      <c r="C50" s="8">
        <v>0</v>
      </c>
      <c r="D50" s="1"/>
      <c r="E50" s="1"/>
      <c r="F50" s="1"/>
      <c r="G50" s="1"/>
    </row>
    <row r="51" spans="1:7" ht="12.75">
      <c r="A51" s="1"/>
      <c r="B51" s="24" t="s">
        <v>52</v>
      </c>
      <c r="C51" s="8">
        <v>0</v>
      </c>
      <c r="D51" s="1"/>
      <c r="E51" s="1"/>
      <c r="F51" s="1"/>
      <c r="G51" s="1"/>
    </row>
    <row r="52" spans="1:7" ht="12.75">
      <c r="A52" s="1"/>
      <c r="B52" s="20" t="s">
        <v>46</v>
      </c>
      <c r="C52" s="21">
        <f>IF(C7&gt;25000,25000,C7)</f>
        <v>0</v>
      </c>
      <c r="D52" s="1"/>
      <c r="E52" s="1"/>
      <c r="F52" s="1"/>
      <c r="G52" s="1"/>
    </row>
    <row r="53" spans="1:7" ht="12.75">
      <c r="A53" s="1"/>
      <c r="B53" s="1"/>
      <c r="C53" s="2"/>
      <c r="D53" s="1"/>
      <c r="E53" s="1"/>
      <c r="F53" s="1"/>
      <c r="G53" s="1"/>
    </row>
    <row r="54" spans="1:7" ht="15.75">
      <c r="A54" s="1"/>
      <c r="B54" s="3" t="s">
        <v>17</v>
      </c>
      <c r="C54" s="7">
        <f>+C46-SUM(C49:C52)</f>
        <v>0</v>
      </c>
      <c r="D54" s="1"/>
      <c r="E54" s="1"/>
      <c r="F54" s="1"/>
      <c r="G54" s="1"/>
    </row>
    <row r="55" spans="1:7" ht="12.75">
      <c r="A55" s="1"/>
      <c r="B55" s="1"/>
      <c r="C55" s="2"/>
      <c r="D55" s="1"/>
      <c r="E55" s="1"/>
      <c r="F55" s="1"/>
      <c r="G55" s="1"/>
    </row>
    <row r="56" spans="1:7" ht="12.75">
      <c r="A56" s="1"/>
      <c r="B56" s="1" t="s">
        <v>7</v>
      </c>
      <c r="C56" s="2"/>
      <c r="D56" s="1"/>
      <c r="E56" s="1"/>
      <c r="F56" s="1"/>
      <c r="G56" s="1"/>
    </row>
    <row r="57" spans="1:7" ht="12.75">
      <c r="A57" s="1"/>
      <c r="B57" s="1" t="s">
        <v>53</v>
      </c>
      <c r="C57" s="8">
        <v>0</v>
      </c>
      <c r="D57" s="1"/>
      <c r="E57" s="1"/>
      <c r="F57" s="1"/>
      <c r="G57" s="1"/>
    </row>
    <row r="58" spans="1:7" ht="12.75">
      <c r="A58" s="1"/>
      <c r="B58" s="1"/>
      <c r="C58" s="2"/>
      <c r="D58" s="1"/>
      <c r="E58" s="1"/>
      <c r="F58" s="1"/>
      <c r="G58" s="1"/>
    </row>
    <row r="59" spans="1:7" ht="12.75">
      <c r="A59" s="1"/>
      <c r="B59" s="1" t="s">
        <v>7</v>
      </c>
      <c r="C59" s="1"/>
      <c r="D59" s="1"/>
      <c r="E59" s="1"/>
      <c r="F59" s="1"/>
      <c r="G59" s="1"/>
    </row>
    <row r="60" spans="1:7" ht="12.75">
      <c r="A60" s="1"/>
      <c r="B60" s="1" t="s">
        <v>32</v>
      </c>
      <c r="C60" s="8">
        <v>0</v>
      </c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 t="s">
        <v>34</v>
      </c>
      <c r="C62" s="1"/>
      <c r="D62" s="1"/>
      <c r="E62" s="1"/>
      <c r="F62" s="1"/>
      <c r="G62" s="1"/>
    </row>
    <row r="63" spans="1:7" ht="12.75">
      <c r="A63" s="1"/>
      <c r="B63" s="1" t="s">
        <v>35</v>
      </c>
      <c r="C63" s="21">
        <f>+C29</f>
        <v>0</v>
      </c>
      <c r="D63" s="1"/>
      <c r="E63" s="1"/>
      <c r="F63" s="1"/>
      <c r="G63" s="1"/>
    </row>
    <row r="64" spans="1:7" ht="12.75">
      <c r="A64" s="1"/>
      <c r="B64" s="20" t="s">
        <v>46</v>
      </c>
      <c r="C64" s="21">
        <f>IF(C7&gt;25000,25000,C7)</f>
        <v>0</v>
      </c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5.75">
      <c r="A67" s="1"/>
      <c r="B67" s="3" t="s">
        <v>18</v>
      </c>
      <c r="C67" s="7">
        <f>+C54-SUM(C57+C60)+C63+C64</f>
        <v>0</v>
      </c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</sheetData>
  <sheetProtection password="D86F" sheet="1" objects="1" scenarios="1" selectLockedCells="1"/>
  <mergeCells count="1">
    <mergeCell ref="A1:F1"/>
  </mergeCells>
  <printOptions/>
  <pageMargins left="0.75" right="0.75" top="0.5" bottom="0.5" header="0.5" footer="0.5"/>
  <pageSetup horizontalDpi="600" verticalDpi="600" orientation="portrait" scale="75" r:id="rId4"/>
  <ignoredErrors>
    <ignoredError sqref="F23 C10" formulaRange="1"/>
    <ignoredError sqref="F26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Beck, Derek N</cp:lastModifiedBy>
  <cp:lastPrinted>2010-11-17T18:23:36Z</cp:lastPrinted>
  <dcterms:created xsi:type="dcterms:W3CDTF">2005-01-06T15:39:41Z</dcterms:created>
  <dcterms:modified xsi:type="dcterms:W3CDTF">2017-12-22T20:16:18Z</dcterms:modified>
  <cp:category/>
  <cp:version/>
  <cp:contentType/>
  <cp:contentStatus/>
</cp:coreProperties>
</file>